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345" activeTab="0"/>
  </bookViews>
  <sheets>
    <sheet name="demanda li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<sst xmlns="http://schemas.openxmlformats.org/spreadsheetml/2006/main" count="55" uniqueCount="55">
  <si>
    <t>CUADRO 2</t>
  </si>
  <si>
    <t>UNAM. Demanda de ingreso a la licenciatura</t>
  </si>
  <si>
    <t>2000-2024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</si>
  <si>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</si>
  <si>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</si>
  <si>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</si>
  <si>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</si>
  <si>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</si>
  <si>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</si>
  <si>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</si>
  <si>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</si>
  <si>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</si>
  <si>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</si>
  <si>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</si>
  <si>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</si>
  <si>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</si>
  <si>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</si>
  <si>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r>
      <t>2013-2014</t>
    </r>
    <r>
      <rPr>
        <b/>
        <vertAlign val="superscript"/>
        <sz val="10"/>
        <rFont val="Arial"/>
        <family val="2"/>
      </rPr>
      <t>e</t>
    </r>
  </si>
  <si>
    <r>
      <t>2014-2015</t>
    </r>
    <r>
      <rPr>
        <b/>
        <vertAlign val="superscript"/>
        <sz val="10"/>
        <rFont val="Arial"/>
        <family val="2"/>
      </rPr>
      <t>f</t>
    </r>
  </si>
  <si>
    <r>
      <t>2015-2016</t>
    </r>
    <r>
      <rPr>
        <b/>
        <vertAlign val="superscript"/>
        <sz val="10"/>
        <rFont val="Arial"/>
        <family val="2"/>
      </rPr>
      <t>g</t>
    </r>
  </si>
  <si>
    <r>
      <t>2016-2017</t>
    </r>
    <r>
      <rPr>
        <b/>
        <vertAlign val="superscript"/>
        <sz val="10"/>
        <rFont val="Arial"/>
        <family val="2"/>
      </rPr>
      <t>h</t>
    </r>
  </si>
  <si>
    <r>
      <t>2017-2018</t>
    </r>
    <r>
      <rPr>
        <b/>
        <vertAlign val="superscript"/>
        <sz val="10"/>
        <color indexed="8"/>
        <rFont val="Arial"/>
        <family val="2"/>
      </rPr>
      <t>i</t>
    </r>
  </si>
  <si>
    <r>
      <t>2018-2019</t>
    </r>
    <r>
      <rPr>
        <b/>
        <vertAlign val="superscript"/>
        <sz val="10"/>
        <rFont val="Arial"/>
        <family val="2"/>
      </rPr>
      <t>j</t>
    </r>
  </si>
  <si>
    <r>
      <t>2019-2020</t>
    </r>
    <r>
      <rPr>
        <b/>
        <vertAlign val="superscript"/>
        <sz val="10"/>
        <rFont val="Arial"/>
        <family val="2"/>
      </rPr>
      <t>k</t>
    </r>
  </si>
  <si>
    <r>
      <t>2020-2021</t>
    </r>
    <r>
      <rPr>
        <b/>
        <vertAlign val="superscript"/>
        <sz val="10"/>
        <rFont val="Arial"/>
        <family val="2"/>
      </rPr>
      <t>l</t>
    </r>
  </si>
  <si>
    <r>
      <t>2021-2022</t>
    </r>
    <r>
      <rPr>
        <b/>
        <vertAlign val="superscript"/>
        <sz val="10"/>
        <color indexed="8"/>
        <rFont val="Arial"/>
        <family val="2"/>
      </rPr>
      <t>m</t>
    </r>
  </si>
  <si>
    <r>
      <t>2022-2023</t>
    </r>
    <r>
      <rPr>
        <b/>
        <vertAlign val="superscript"/>
        <sz val="10"/>
        <rFont val="Arial"/>
        <family val="2"/>
      </rPr>
      <t>n</t>
    </r>
  </si>
  <si>
    <r>
      <t>2023-2024</t>
    </r>
    <r>
      <rPr>
        <b/>
        <vertAlign val="superscript"/>
        <sz val="10"/>
        <color indexed="18"/>
        <rFont val="Arial"/>
        <family val="2"/>
      </rPr>
      <t>o</t>
    </r>
  </si>
  <si>
    <t>Total</t>
  </si>
  <si>
    <t>Demanda</t>
  </si>
  <si>
    <t>Demanda atendida</t>
  </si>
  <si>
    <t>Pase reglamentado</t>
  </si>
  <si>
    <r>
      <t>Demanda</t>
    </r>
    <r>
      <rPr>
        <vertAlign val="superscript"/>
        <sz val="10"/>
        <rFont val="Arial"/>
        <family val="2"/>
      </rPr>
      <t>a</t>
    </r>
  </si>
  <si>
    <r>
      <t>Demanda atendida</t>
    </r>
    <r>
      <rPr>
        <vertAlign val="superscript"/>
        <sz val="10"/>
        <rFont val="Arial"/>
        <family val="2"/>
      </rPr>
      <t>b</t>
    </r>
  </si>
  <si>
    <t>Concurso de selección</t>
  </si>
  <si>
    <r>
      <t>Demanda</t>
    </r>
    <r>
      <rPr>
        <vertAlign val="superscript"/>
        <sz val="10"/>
        <rFont val="Arial"/>
        <family val="2"/>
      </rPr>
      <t>c</t>
    </r>
  </si>
  <si>
    <r>
      <t>Demanda atendida</t>
    </r>
    <r>
      <rPr>
        <vertAlign val="superscript"/>
        <sz val="10"/>
        <rFont val="Arial"/>
        <family val="2"/>
      </rPr>
      <t>d</t>
    </r>
  </si>
  <si>
    <r>
      <t>a</t>
    </r>
    <r>
      <rPr>
        <sz val="8"/>
        <rFont val="Arial"/>
        <family val="2"/>
      </rPr>
      <t xml:space="preserve"> Aspirantes a pase reglamentado que cumplen requisitos para su ingreso a licenciatura (trámite de pase reglamentado liberado).</t>
    </r>
  </si>
  <si>
    <r>
      <t>b</t>
    </r>
    <r>
      <rPr>
        <sz val="8"/>
        <rFont val="Arial"/>
        <family val="2"/>
      </rPr>
      <t xml:space="preserve"> Aspirantes con pase reglamentado liberado asignados a su plantel-carrera. </t>
    </r>
  </si>
  <si>
    <r>
      <t>c</t>
    </r>
    <r>
      <rPr>
        <sz val="8"/>
        <rFont val="Arial"/>
        <family val="2"/>
      </rPr>
      <t xml:space="preserve"> Aspirantes que se registran al concurso de selección.</t>
    </r>
  </si>
  <si>
    <r>
      <t>d</t>
    </r>
    <r>
      <rPr>
        <sz val="8"/>
        <rFont val="Arial"/>
        <family val="2"/>
      </rPr>
      <t xml:space="preserve"> Aspirantes seleccionados y asignados a plantel-carrera. </t>
    </r>
  </si>
  <si>
    <r>
      <t>e</t>
    </r>
    <r>
      <rPr>
        <sz val="8"/>
        <rFont val="Arial"/>
        <family val="2"/>
      </rPr>
      <t> Este ciclo escolar refleja también la demanda y asignación a la modalidad de educación a distancia en el semestre 2014-2.</t>
    </r>
  </si>
  <si>
    <r>
      <t>f</t>
    </r>
    <r>
      <rPr>
        <sz val="8"/>
        <rFont val="Arial"/>
        <family val="2"/>
      </rPr>
      <t> Este ciclo escolar refleja también la demanda y asignación a la modalidad de educación a distancia en el semestre 2015-2.</t>
    </r>
  </si>
  <si>
    <r>
      <t>g</t>
    </r>
    <r>
      <rPr>
        <sz val="8"/>
        <rFont val="Arial"/>
        <family val="2"/>
      </rPr>
      <t> Este ciclo escolar refleja también la demanda y asignación a la modalidad de educación a distancia en el semestre 2016-2.</t>
    </r>
  </si>
  <si>
    <r>
      <t>h</t>
    </r>
    <r>
      <rPr>
        <sz val="8"/>
        <rFont val="Arial"/>
        <family val="2"/>
      </rPr>
      <t> Este ciclo escolar refleja también la demanda y asignación a la modalidad de educación a distancia en el semestre 2017-2.</t>
    </r>
  </si>
  <si>
    <r>
      <t>i</t>
    </r>
    <r>
      <rPr>
        <sz val="8"/>
        <rFont val="Arial"/>
        <family val="2"/>
      </rPr>
      <t> Este ciclo escolar refleja también la demanda y asignación a la modalidad de educación a distancia en el semestre 2018-2.</t>
    </r>
  </si>
  <si>
    <r>
      <t>j</t>
    </r>
    <r>
      <rPr>
        <sz val="8"/>
        <rFont val="Arial"/>
        <family val="2"/>
      </rPr>
      <t> Este ciclo escolar refleja también la demanda y asignación a la modalidad de educación a distancia en el semestre 2019-2.</t>
    </r>
  </si>
  <si>
    <r>
      <t>k</t>
    </r>
    <r>
      <rPr>
        <sz val="8"/>
        <rFont val="Arial"/>
        <family val="2"/>
      </rPr>
      <t> Este ciclo escolar refleja también la demanda y asignación a la modalidad de educación a distancia en el semestre 2020-2.</t>
    </r>
  </si>
  <si>
    <r>
      <t>l</t>
    </r>
    <r>
      <rPr>
        <sz val="8"/>
        <rFont val="Arial"/>
        <family val="2"/>
      </rPr>
      <t> Este ciclo escolar refleja también la demanda y asignación a la modalidad de educación a distancia en el semestre 2021-2.</t>
    </r>
  </si>
  <si>
    <r>
      <t>m</t>
    </r>
    <r>
      <rPr>
        <sz val="8"/>
        <color indexed="8"/>
        <rFont val="Arial"/>
        <family val="2"/>
      </rPr>
      <t> Este ciclo escolar refleja también la demanda y asignación a la modalidad de educación a distancia en el semestre 2022-2.</t>
    </r>
  </si>
  <si>
    <r>
      <t>n</t>
    </r>
    <r>
      <rPr>
        <sz val="8"/>
        <rFont val="Arial"/>
        <family val="2"/>
      </rPr>
      <t> Este ciclo escolar refleja también la demanda y asignación a la modalidad de educación a distancia en el semestre 2023-2.</t>
    </r>
  </si>
  <si>
    <t>o Este ciclo escolar refleja también la demanda y asignación a la modalidad de educación a distancia en el semestre 2024-2.</t>
  </si>
  <si>
    <t>Fuente: DGAE, UNAM.</t>
  </si>
  <si>
    <t>Fecha de corte: 14-III-2024</t>
  </si>
  <si>
    <t>Fecha de última actualización: 14-III-2024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</si>
</sst>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11893"/>
      <name val="Arial"/>
      <family val="2"/>
    </font>
    <font>
      <sz val="10"/>
      <color rgb="FF01189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11893"/>
      <name val="Arial"/>
      <family val="2"/>
    </font>
    <font>
      <vertAlign val="superscript"/>
      <sz val="8"/>
      <color theme="1"/>
      <name val="Arial"/>
      <family val="2"/>
    </font>
    <font>
      <sz val="8"/>
      <color rgb="FF011893"/>
      <name val="Arial"/>
      <family val="2"/>
    </font>
    <font>
      <i/>
      <sz val="8"/>
      <color rgb="FF01189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0" fillId="0" borderId="0" xfId="0" applyFont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33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left" vertical="center"/>
    </xf>
    <xf numFmtId="0" fontId="56" fillId="33" borderId="11" xfId="0" applyFont="1" applyFill="1" applyBorder="1" applyAlignment="1">
      <alignment horizontal="left" vertical="center"/>
    </xf>
    <xf numFmtId="0" fontId="57" fillId="33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 indent="1"/>
    </xf>
    <xf numFmtId="3" fontId="0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55" fillId="0" borderId="11" xfId="0" applyNumberFormat="1" applyFont="1" applyBorder="1" applyAlignment="1">
      <alignment vertical="center"/>
    </xf>
    <xf numFmtId="3" fontId="54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left" vertical="center" indent="1"/>
    </xf>
    <xf numFmtId="3" fontId="22" fillId="33" borderId="11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left" vertical="center"/>
    </xf>
    <xf numFmtId="3" fontId="56" fillId="33" borderId="11" xfId="0" applyNumberFormat="1" applyFont="1" applyFill="1" applyBorder="1" applyAlignment="1">
      <alignment horizontal="left" vertical="center"/>
    </xf>
    <xf numFmtId="3" fontId="57" fillId="33" borderId="11" xfId="0" applyNumberFormat="1" applyFont="1" applyFill="1" applyBorder="1" applyAlignment="1">
      <alignment horizontal="left" vertical="center"/>
    </xf>
    <xf numFmtId="0" fontId="22" fillId="33" borderId="11" xfId="0" applyFont="1" applyFill="1" applyBorder="1" applyAlignment="1">
      <alignment vertical="center"/>
    </xf>
    <xf numFmtId="3" fontId="0" fillId="33" borderId="11" xfId="0" applyNumberFormat="1" applyFill="1" applyBorder="1" applyAlignment="1">
      <alignment horizontal="center" vertical="center"/>
    </xf>
    <xf numFmtId="3" fontId="55" fillId="33" borderId="11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3" fontId="54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56" fillId="0" borderId="0" xfId="0" applyNumberFormat="1" applyFont="1" applyAlignment="1">
      <alignment vertical="center"/>
    </xf>
    <xf numFmtId="3" fontId="57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3" fontId="55" fillId="0" borderId="0" xfId="0" applyNumberFormat="1" applyFont="1" applyAlignment="1">
      <alignment vertical="center"/>
    </xf>
    <xf numFmtId="3" fontId="54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0" fontId="60" fillId="0" borderId="0" xfId="0" applyFont="1" applyAlignment="1">
      <alignment horizontal="right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2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tas" xfId="59"/>
    <cellStyle name="Percent" xfId="60"/>
    <cellStyle name="Porcentual 2" xfId="61"/>
    <cellStyle name="Porcentual 2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2024\unam%20series%20estad&#237;sticas%202000-2024%20202404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4"/>
      <sheetName val="población 1987-2024"/>
      <sheetName val="poblacion bach 1924-2024"/>
      <sheetName val="pi 1924-2024"/>
      <sheetName val="titulación 1924-2023"/>
      <sheetName val="tit dip exagra 1924-2023"/>
      <sheetName val="demanda 1975-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F35"/>
  <sheetViews>
    <sheetView tabSelected="1" zoomScalePageLayoutView="0" workbookViewId="0" topLeftCell="A1">
      <selection activeCell="A1" sqref="A1:Z1"/>
    </sheetView>
  </sheetViews>
  <sheetFormatPr defaultColWidth="11.421875" defaultRowHeight="12.75"/>
  <cols>
    <col min="1" max="1" width="30.7109375" style="0" customWidth="1"/>
    <col min="2" max="9" width="11.421875" style="0" customWidth="1"/>
    <col min="10" max="12" width="10.8515625" style="9" customWidth="1"/>
    <col min="20" max="20" width="11.421875" style="8" customWidth="1"/>
    <col min="21" max="21" width="11.421875" style="9" customWidth="1"/>
    <col min="22" max="22" width="11.28125" style="9" customWidth="1"/>
    <col min="23" max="23" width="11.421875" style="9" customWidth="1"/>
    <col min="24" max="25" width="11.421875" style="8" customWidth="1"/>
    <col min="26" max="26" width="11.421875" style="10" customWidth="1"/>
  </cols>
  <sheetData>
    <row r="1" spans="1:2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6" ht="18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</row>
    <row r="4" spans="1:26" ht="18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</row>
    <row r="5" spans="1:12" ht="18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6" ht="18" customHeight="1">
      <c r="A6" s="11"/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12" t="s">
        <v>17</v>
      </c>
      <c r="Q6" s="12" t="s">
        <v>18</v>
      </c>
      <c r="R6" s="12" t="s">
        <v>19</v>
      </c>
      <c r="S6" s="12" t="s">
        <v>20</v>
      </c>
      <c r="T6" s="13" t="s">
        <v>21</v>
      </c>
      <c r="U6" s="12" t="s">
        <v>22</v>
      </c>
      <c r="V6" s="12" t="s">
        <v>23</v>
      </c>
      <c r="W6" s="12" t="s">
        <v>24</v>
      </c>
      <c r="X6" s="13" t="s">
        <v>25</v>
      </c>
      <c r="Y6" s="12" t="s">
        <v>26</v>
      </c>
      <c r="Z6" s="14" t="s">
        <v>27</v>
      </c>
    </row>
    <row r="7" spans="1:26" ht="18" customHeight="1">
      <c r="A7" s="15" t="s">
        <v>28</v>
      </c>
      <c r="B7" s="12"/>
      <c r="C7" s="12"/>
      <c r="D7" s="12"/>
      <c r="E7" s="12"/>
      <c r="F7" s="12"/>
      <c r="G7" s="12"/>
      <c r="H7" s="12"/>
      <c r="I7" s="12"/>
      <c r="J7" s="15"/>
      <c r="K7" s="15"/>
      <c r="L7" s="15"/>
      <c r="M7" s="15"/>
      <c r="N7" s="15"/>
      <c r="O7" s="15"/>
      <c r="P7" s="15"/>
      <c r="Q7" s="15"/>
      <c r="R7" s="15"/>
      <c r="S7" s="15"/>
      <c r="T7" s="16"/>
      <c r="U7" s="15"/>
      <c r="V7" s="15"/>
      <c r="W7" s="15"/>
      <c r="X7" s="16"/>
      <c r="Y7" s="15"/>
      <c r="Z7" s="17"/>
    </row>
    <row r="8" spans="1:26" ht="18" customHeight="1">
      <c r="A8" s="18" t="s">
        <v>29</v>
      </c>
      <c r="B8" s="19">
        <f>+B11+B14</f>
        <v>127775</v>
      </c>
      <c r="C8" s="19">
        <f aca="true" t="shared" si="0" ref="C8:Z9">+C11+C14</f>
        <v>83013</v>
      </c>
      <c r="D8" s="19">
        <f t="shared" si="0"/>
        <v>109126</v>
      </c>
      <c r="E8" s="19">
        <f t="shared" si="0"/>
        <v>140244</v>
      </c>
      <c r="F8" s="19">
        <f t="shared" si="0"/>
        <v>154107</v>
      </c>
      <c r="G8" s="19">
        <f t="shared" si="0"/>
        <v>164048</v>
      </c>
      <c r="H8" s="19">
        <f t="shared" si="0"/>
        <v>172491</v>
      </c>
      <c r="I8" s="19">
        <f t="shared" si="0"/>
        <v>170867</v>
      </c>
      <c r="J8" s="19">
        <f t="shared" si="0"/>
        <v>184653</v>
      </c>
      <c r="K8" s="19">
        <f t="shared" si="0"/>
        <v>197632</v>
      </c>
      <c r="L8" s="19">
        <f t="shared" si="0"/>
        <v>199949</v>
      </c>
      <c r="M8" s="19">
        <f t="shared" si="0"/>
        <v>195137</v>
      </c>
      <c r="N8" s="19">
        <f t="shared" si="0"/>
        <v>226232</v>
      </c>
      <c r="O8" s="19">
        <f t="shared" si="0"/>
        <v>226769</v>
      </c>
      <c r="P8" s="19">
        <f t="shared" si="0"/>
        <v>245249</v>
      </c>
      <c r="Q8" s="19">
        <f t="shared" si="0"/>
        <v>244224</v>
      </c>
      <c r="R8" s="20">
        <f t="shared" si="0"/>
        <v>250590</v>
      </c>
      <c r="S8" s="20">
        <f t="shared" si="0"/>
        <v>262810</v>
      </c>
      <c r="T8" s="21">
        <f t="shared" si="0"/>
        <v>278723</v>
      </c>
      <c r="U8" s="19">
        <f t="shared" si="0"/>
        <v>289881</v>
      </c>
      <c r="V8" s="19">
        <f t="shared" si="0"/>
        <v>319773</v>
      </c>
      <c r="W8" s="19">
        <f t="shared" si="0"/>
        <v>300321</v>
      </c>
      <c r="X8" s="21">
        <f t="shared" si="0"/>
        <v>248621</v>
      </c>
      <c r="Y8" s="19">
        <f t="shared" si="0"/>
        <v>256033</v>
      </c>
      <c r="Z8" s="22">
        <f t="shared" si="0"/>
        <v>260408</v>
      </c>
    </row>
    <row r="9" spans="1:26" ht="18" customHeight="1">
      <c r="A9" s="23" t="s">
        <v>30</v>
      </c>
      <c r="B9" s="19">
        <f>+B12+B15</f>
        <v>35953</v>
      </c>
      <c r="C9" s="20">
        <f t="shared" si="0"/>
        <v>32862</v>
      </c>
      <c r="D9" s="20">
        <f t="shared" si="0"/>
        <v>35415</v>
      </c>
      <c r="E9" s="20">
        <f t="shared" si="0"/>
        <v>35916</v>
      </c>
      <c r="F9" s="20">
        <f t="shared" si="0"/>
        <v>34773</v>
      </c>
      <c r="G9" s="20">
        <f t="shared" si="0"/>
        <v>35945</v>
      </c>
      <c r="H9" s="20">
        <f t="shared" si="0"/>
        <v>36891</v>
      </c>
      <c r="I9" s="20">
        <f t="shared" si="0"/>
        <v>38219</v>
      </c>
      <c r="J9" s="20">
        <f t="shared" si="0"/>
        <v>38666</v>
      </c>
      <c r="K9" s="20">
        <f t="shared" si="0"/>
        <v>38782</v>
      </c>
      <c r="L9" s="20">
        <f t="shared" si="0"/>
        <v>41428</v>
      </c>
      <c r="M9" s="20">
        <f t="shared" si="0"/>
        <v>40749</v>
      </c>
      <c r="N9" s="20">
        <f t="shared" si="0"/>
        <v>44558</v>
      </c>
      <c r="O9" s="20">
        <f t="shared" si="0"/>
        <v>43131</v>
      </c>
      <c r="P9" s="20">
        <f t="shared" si="0"/>
        <v>48939</v>
      </c>
      <c r="Q9" s="20">
        <f t="shared" si="0"/>
        <v>49996</v>
      </c>
      <c r="R9" s="20">
        <f t="shared" si="0"/>
        <v>50450</v>
      </c>
      <c r="S9" s="20">
        <f t="shared" si="0"/>
        <v>49258</v>
      </c>
      <c r="T9" s="21">
        <f t="shared" si="0"/>
        <v>51355</v>
      </c>
      <c r="U9" s="19">
        <f t="shared" si="0"/>
        <v>52731</v>
      </c>
      <c r="V9" s="19">
        <f t="shared" si="0"/>
        <v>55541</v>
      </c>
      <c r="W9" s="19">
        <f t="shared" si="0"/>
        <v>58573</v>
      </c>
      <c r="X9" s="21">
        <f t="shared" si="0"/>
        <v>57818</v>
      </c>
      <c r="Y9" s="19">
        <f t="shared" si="0"/>
        <v>55341</v>
      </c>
      <c r="Z9" s="22">
        <f t="shared" si="0"/>
        <v>53786</v>
      </c>
    </row>
    <row r="10" spans="1:26" ht="18" customHeight="1">
      <c r="A10" s="15" t="s">
        <v>31</v>
      </c>
      <c r="B10" s="24"/>
      <c r="C10" s="24"/>
      <c r="D10" s="24"/>
      <c r="E10" s="24"/>
      <c r="F10" s="24"/>
      <c r="G10" s="24"/>
      <c r="H10" s="24"/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5"/>
      <c r="W10" s="25"/>
      <c r="X10" s="26"/>
      <c r="Y10" s="25"/>
      <c r="Z10" s="27"/>
    </row>
    <row r="11" spans="1:26" ht="18" customHeight="1">
      <c r="A11" s="23" t="s">
        <v>32</v>
      </c>
      <c r="B11" s="20">
        <v>23395</v>
      </c>
      <c r="C11" s="20">
        <v>18585</v>
      </c>
      <c r="D11" s="20">
        <f>20796-256</f>
        <v>20540</v>
      </c>
      <c r="E11" s="20">
        <f>21269-313</f>
        <v>20956</v>
      </c>
      <c r="F11" s="20">
        <v>19223</v>
      </c>
      <c r="G11" s="20">
        <v>20620</v>
      </c>
      <c r="H11" s="20">
        <v>21471</v>
      </c>
      <c r="I11" s="20">
        <v>22839</v>
      </c>
      <c r="J11" s="20">
        <v>23196</v>
      </c>
      <c r="K11" s="20">
        <v>23481</v>
      </c>
      <c r="L11" s="20">
        <v>24599</v>
      </c>
      <c r="M11" s="20">
        <v>24579</v>
      </c>
      <c r="N11" s="20">
        <v>25952</v>
      </c>
      <c r="O11" s="20">
        <v>25410</v>
      </c>
      <c r="P11" s="20">
        <v>26033</v>
      </c>
      <c r="Q11" s="20">
        <v>26661</v>
      </c>
      <c r="R11" s="20">
        <v>27646</v>
      </c>
      <c r="S11" s="20">
        <v>27710</v>
      </c>
      <c r="T11" s="21">
        <v>28031</v>
      </c>
      <c r="U11" s="19">
        <v>28724</v>
      </c>
      <c r="V11" s="19">
        <v>29014</v>
      </c>
      <c r="W11" s="19">
        <v>33938</v>
      </c>
      <c r="X11" s="21">
        <v>32864</v>
      </c>
      <c r="Y11" s="19">
        <v>30050</v>
      </c>
      <c r="Z11" s="22">
        <v>32921</v>
      </c>
    </row>
    <row r="12" spans="1:26" ht="18" customHeight="1">
      <c r="A12" s="23" t="s">
        <v>33</v>
      </c>
      <c r="B12" s="20">
        <v>23395</v>
      </c>
      <c r="C12" s="20">
        <v>18585</v>
      </c>
      <c r="D12" s="20">
        <v>20540</v>
      </c>
      <c r="E12" s="20">
        <v>20956</v>
      </c>
      <c r="F12" s="20">
        <v>19223</v>
      </c>
      <c r="G12" s="20">
        <v>20620</v>
      </c>
      <c r="H12" s="20">
        <v>21471</v>
      </c>
      <c r="I12" s="20">
        <v>22839</v>
      </c>
      <c r="J12" s="20">
        <v>23196</v>
      </c>
      <c r="K12" s="20">
        <v>23481</v>
      </c>
      <c r="L12" s="20">
        <v>24599</v>
      </c>
      <c r="M12" s="20">
        <v>24579</v>
      </c>
      <c r="N12" s="20">
        <v>25952</v>
      </c>
      <c r="O12" s="20">
        <v>25410</v>
      </c>
      <c r="P12" s="20">
        <v>26033</v>
      </c>
      <c r="Q12" s="20">
        <v>26661</v>
      </c>
      <c r="R12" s="20">
        <v>27646</v>
      </c>
      <c r="S12" s="20">
        <v>27710</v>
      </c>
      <c r="T12" s="21">
        <v>28031</v>
      </c>
      <c r="U12" s="19">
        <v>28724</v>
      </c>
      <c r="V12" s="19">
        <v>29014</v>
      </c>
      <c r="W12" s="19">
        <v>33938</v>
      </c>
      <c r="X12" s="21">
        <v>32864</v>
      </c>
      <c r="Y12" s="19">
        <v>30050</v>
      </c>
      <c r="Z12" s="22">
        <v>27073</v>
      </c>
    </row>
    <row r="13" spans="1:26" ht="18" customHeight="1">
      <c r="A13" s="28" t="s">
        <v>34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0"/>
      <c r="U13" s="31"/>
      <c r="V13" s="31"/>
      <c r="W13" s="31"/>
      <c r="X13" s="30"/>
      <c r="Y13" s="31"/>
      <c r="Z13" s="32"/>
    </row>
    <row r="14" spans="1:26" ht="18" customHeight="1">
      <c r="A14" s="23" t="s">
        <v>35</v>
      </c>
      <c r="B14" s="20">
        <v>104380</v>
      </c>
      <c r="C14" s="20">
        <v>64428</v>
      </c>
      <c r="D14" s="20">
        <v>88586</v>
      </c>
      <c r="E14" s="20">
        <v>119288</v>
      </c>
      <c r="F14" s="20">
        <v>134884</v>
      </c>
      <c r="G14" s="20">
        <v>143428</v>
      </c>
      <c r="H14" s="20">
        <v>151020</v>
      </c>
      <c r="I14" s="20">
        <v>148028</v>
      </c>
      <c r="J14" s="20">
        <v>161457</v>
      </c>
      <c r="K14" s="20">
        <v>174151</v>
      </c>
      <c r="L14" s="20">
        <f>171802+3548</f>
        <v>175350</v>
      </c>
      <c r="M14" s="20">
        <f>167764+2794</f>
        <v>170558</v>
      </c>
      <c r="N14" s="20">
        <f>191709+8571</f>
        <v>200280</v>
      </c>
      <c r="O14" s="20">
        <v>201359</v>
      </c>
      <c r="P14" s="20">
        <f>204014+15202</f>
        <v>219216</v>
      </c>
      <c r="Q14" s="20">
        <v>217563</v>
      </c>
      <c r="R14" s="20">
        <v>222944</v>
      </c>
      <c r="S14" s="20">
        <v>235100</v>
      </c>
      <c r="T14" s="21">
        <v>250692</v>
      </c>
      <c r="U14" s="19">
        <v>261157</v>
      </c>
      <c r="V14" s="19">
        <v>290759</v>
      </c>
      <c r="W14" s="19">
        <v>266383</v>
      </c>
      <c r="X14" s="21">
        <v>215757</v>
      </c>
      <c r="Y14" s="19">
        <v>225983</v>
      </c>
      <c r="Z14" s="22">
        <v>227487</v>
      </c>
    </row>
    <row r="15" spans="1:26" ht="18" customHeight="1">
      <c r="A15" s="23" t="s">
        <v>36</v>
      </c>
      <c r="B15" s="20">
        <v>12558</v>
      </c>
      <c r="C15" s="20">
        <v>14277</v>
      </c>
      <c r="D15" s="20">
        <v>14875</v>
      </c>
      <c r="E15" s="20">
        <v>14960</v>
      </c>
      <c r="F15" s="20">
        <v>15550</v>
      </c>
      <c r="G15" s="20">
        <v>15325</v>
      </c>
      <c r="H15" s="20">
        <v>15420</v>
      </c>
      <c r="I15" s="20">
        <v>15380</v>
      </c>
      <c r="J15" s="20">
        <v>15470</v>
      </c>
      <c r="K15" s="20">
        <v>15301</v>
      </c>
      <c r="L15" s="20">
        <f>14827+2002</f>
        <v>16829</v>
      </c>
      <c r="M15" s="20">
        <f>14259+1911</f>
        <v>16170</v>
      </c>
      <c r="N15" s="20">
        <f>14701+3905</f>
        <v>18606</v>
      </c>
      <c r="O15" s="20">
        <v>17721</v>
      </c>
      <c r="P15" s="20">
        <f>18191+4715</f>
        <v>22906</v>
      </c>
      <c r="Q15" s="20">
        <v>23335</v>
      </c>
      <c r="R15" s="20">
        <v>22804</v>
      </c>
      <c r="S15" s="20">
        <v>21548</v>
      </c>
      <c r="T15" s="21">
        <v>23324</v>
      </c>
      <c r="U15" s="19">
        <v>24007</v>
      </c>
      <c r="V15" s="19">
        <v>26527</v>
      </c>
      <c r="W15" s="19">
        <v>24635</v>
      </c>
      <c r="X15" s="21">
        <v>24954</v>
      </c>
      <c r="Y15" s="19">
        <v>25291</v>
      </c>
      <c r="Z15" s="22">
        <v>26713</v>
      </c>
    </row>
    <row r="16" spans="1:12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32" s="6" customFormat="1" ht="12.75">
      <c r="A17" s="34" t="s">
        <v>37</v>
      </c>
      <c r="B17" s="35"/>
      <c r="C17" s="35"/>
      <c r="D17" s="35"/>
      <c r="E17" s="35"/>
      <c r="F17" s="35"/>
      <c r="G17" s="35"/>
      <c r="H17" s="35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7"/>
      <c r="Y17" s="37"/>
      <c r="Z17" s="38"/>
      <c r="AA17" s="9"/>
      <c r="AB17" s="9"/>
      <c r="AC17" s="36"/>
      <c r="AD17" s="36"/>
      <c r="AE17" s="36"/>
      <c r="AF17" s="36"/>
    </row>
    <row r="18" spans="1:12" ht="12.75">
      <c r="A18" s="34" t="s">
        <v>38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12.75">
      <c r="A19" s="34" t="s">
        <v>39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12" ht="12.75">
      <c r="A20" s="34" t="s">
        <v>40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2" ht="12.75">
      <c r="A21" s="34" t="s">
        <v>41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2" ht="12.75">
      <c r="A22" s="34" t="s">
        <v>42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ht="12.75">
      <c r="A23" s="34" t="s">
        <v>43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2" ht="12.75">
      <c r="A24" s="34" t="s">
        <v>44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26" s="9" customFormat="1" ht="12.75">
      <c r="A25" s="34" t="s">
        <v>45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T25" s="8"/>
      <c r="X25" s="8"/>
      <c r="Y25" s="8"/>
      <c r="Z25" s="10"/>
    </row>
    <row r="26" spans="1:26" s="9" customFormat="1" ht="12.75">
      <c r="A26" s="34" t="s">
        <v>46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X26" s="8"/>
      <c r="Y26" s="8"/>
      <c r="Z26" s="10"/>
    </row>
    <row r="27" spans="1:26" s="9" customFormat="1" ht="12.75">
      <c r="A27" s="34" t="s">
        <v>47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X27" s="8"/>
      <c r="Y27" s="8"/>
      <c r="Z27" s="10"/>
    </row>
    <row r="28" spans="1:26" s="9" customFormat="1" ht="12.75">
      <c r="A28" s="34" t="s">
        <v>48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X28" s="8"/>
      <c r="Y28" s="8"/>
      <c r="Z28" s="10"/>
    </row>
    <row r="29" spans="1:12" s="8" customFormat="1" ht="12.75">
      <c r="A29" s="41" t="s">
        <v>49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25" s="10" customFormat="1" ht="12.75">
      <c r="A30" s="34" t="s">
        <v>50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W30" s="9"/>
      <c r="X30" s="8"/>
      <c r="Y30" s="8"/>
    </row>
    <row r="31" spans="1:12" ht="12.75">
      <c r="A31" s="44" t="s">
        <v>51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.75">
      <c r="A32" s="44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1:12" ht="12.75">
      <c r="A33" s="45" t="s">
        <v>52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26" ht="12.75">
      <c r="A34" s="47" t="s">
        <v>53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5"/>
    </row>
    <row r="35" spans="1:26" ht="12.75">
      <c r="A35" s="47" t="s">
        <v>54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5"/>
    </row>
  </sheetData>
  <sheetProtection/>
  <mergeCells count="5">
    <mergeCell ref="A1:Z1"/>
    <mergeCell ref="A3:Z3"/>
    <mergeCell ref="A4:Z4"/>
    <mergeCell ref="A34:Z34"/>
    <mergeCell ref="A35:Z3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2024-05-03T19:56:37Z</dcterms:created>
  <dcterms:modified xsi:type="dcterms:W3CDTF">2024-05-03T19:56:54Z</dcterms:modified>
  <cp:category/>
  <cp:version/>
  <cp:contentType/>
  <cp:contentStatus/>
</cp:coreProperties>
</file>